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sonc\Downloads\"/>
    </mc:Choice>
  </mc:AlternateContent>
  <xr:revisionPtr revIDLastSave="0" documentId="8_{A0E2C4A9-AD4C-498F-B820-3D78A8F4BAA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" sheetId="2" r:id="rId1"/>
  </sheets>
  <definedNames>
    <definedName name="_xlnm.Print_Area" localSheetId="0">Sheet!$A$1:$F$113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2" l="1"/>
  <c r="F30" i="2"/>
  <c r="F33" i="2"/>
  <c r="F34" i="2"/>
  <c r="F35" i="2"/>
  <c r="F36" i="2"/>
  <c r="F38" i="2"/>
  <c r="F39" i="2"/>
  <c r="F63" i="2"/>
  <c r="F64" i="2"/>
  <c r="F65" i="2"/>
  <c r="F67" i="2"/>
  <c r="F68" i="2"/>
  <c r="F91" i="2"/>
  <c r="F93" i="2"/>
  <c r="F88" i="2"/>
  <c r="F97" i="2"/>
  <c r="F99" i="2"/>
  <c r="F102" i="2"/>
  <c r="F103" i="2"/>
  <c r="E101" i="2"/>
  <c r="F101" i="2" s="1"/>
  <c r="E100" i="2"/>
  <c r="E98" i="2"/>
  <c r="F98" i="2" s="1"/>
  <c r="E92" i="2"/>
  <c r="F92" i="2" s="1"/>
  <c r="E89" i="2"/>
  <c r="F89" i="2" s="1"/>
  <c r="E87" i="2"/>
  <c r="F87" i="2" s="1"/>
  <c r="E86" i="2"/>
  <c r="F86" i="2" s="1"/>
  <c r="F85" i="2"/>
  <c r="E84" i="2"/>
  <c r="F84" i="2" s="1"/>
  <c r="E83" i="2"/>
  <c r="E72" i="2"/>
  <c r="F72" i="2" s="1"/>
  <c r="E71" i="2"/>
  <c r="F71" i="2" s="1"/>
  <c r="E70" i="2"/>
  <c r="F70" i="2" s="1"/>
  <c r="E69" i="2"/>
  <c r="F69" i="2" s="1"/>
  <c r="E66" i="2"/>
  <c r="F66" i="2" s="1"/>
  <c r="E62" i="2"/>
  <c r="F62" i="2" s="1"/>
  <c r="E61" i="2"/>
  <c r="F61" i="2" s="1"/>
  <c r="E60" i="2"/>
  <c r="F60" i="2" s="1"/>
  <c r="E58" i="2"/>
  <c r="F58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F49" i="2"/>
  <c r="E42" i="2"/>
  <c r="F42" i="2" s="1"/>
  <c r="E41" i="2"/>
  <c r="F41" i="2" s="1"/>
  <c r="E40" i="2"/>
  <c r="F40" i="2" s="1"/>
  <c r="E37" i="2"/>
  <c r="F37" i="2" s="1"/>
  <c r="E32" i="2"/>
  <c r="F32" i="2" s="1"/>
  <c r="E31" i="2"/>
  <c r="E28" i="2"/>
  <c r="F28" i="2" s="1"/>
  <c r="E25" i="2"/>
  <c r="E21" i="2"/>
  <c r="E20" i="2"/>
  <c r="E19" i="2"/>
  <c r="E17" i="2"/>
  <c r="E16" i="2"/>
  <c r="E15" i="2"/>
  <c r="E12" i="2"/>
  <c r="F12" i="2" s="1"/>
  <c r="E11" i="2"/>
  <c r="F11" i="2" s="1"/>
  <c r="E10" i="2"/>
  <c r="F10" i="2" s="1"/>
  <c r="E9" i="2"/>
  <c r="F9" i="2" s="1"/>
  <c r="F96" i="2"/>
  <c r="F90" i="2"/>
  <c r="F59" i="2"/>
  <c r="F23" i="2"/>
  <c r="F22" i="2"/>
  <c r="F18" i="2"/>
  <c r="F8" i="2"/>
  <c r="F105" i="2"/>
  <c r="F47" i="2"/>
  <c r="F46" i="2"/>
  <c r="E105" i="2"/>
  <c r="E47" i="2"/>
  <c r="E46" i="2"/>
  <c r="C105" i="2"/>
  <c r="C95" i="2"/>
  <c r="C82" i="2"/>
  <c r="C46" i="2"/>
  <c r="C47" i="2"/>
  <c r="C27" i="2"/>
  <c r="C14" i="2"/>
  <c r="C6" i="2"/>
  <c r="C57" i="2"/>
  <c r="C48" i="2"/>
  <c r="E14" i="2" l="1"/>
  <c r="E95" i="2"/>
  <c r="E57" i="2"/>
  <c r="E48" i="2"/>
  <c r="F48" i="2" s="1"/>
  <c r="E82" i="2"/>
  <c r="E27" i="2"/>
  <c r="E6" i="2"/>
  <c r="F57" i="2"/>
  <c r="F100" i="2"/>
  <c r="F95" i="2" s="1"/>
  <c r="F7" i="2"/>
  <c r="F6" i="2" s="1"/>
  <c r="F31" i="2"/>
  <c r="F27" i="2" s="1"/>
  <c r="F14" i="2"/>
  <c r="F82" i="2"/>
  <c r="C43" i="2"/>
  <c r="C111" i="2"/>
  <c r="E43" i="2" l="1"/>
  <c r="E111" i="2"/>
  <c r="F43" i="2"/>
  <c r="F111" i="2"/>
  <c r="E113" i="2" l="1"/>
  <c r="C113" i="2"/>
</calcChain>
</file>

<file path=xl/sharedStrings.xml><?xml version="1.0" encoding="utf-8"?>
<sst xmlns="http://schemas.openxmlformats.org/spreadsheetml/2006/main" count="105" uniqueCount="104">
  <si>
    <t>REVENUES</t>
  </si>
  <si>
    <t xml:space="preserve">      MCH Contract</t>
  </si>
  <si>
    <t xml:space="preserve">      WIC Contract</t>
  </si>
  <si>
    <t xml:space="preserve">      Public Health Emergency Preparedness</t>
  </si>
  <si>
    <t xml:space="preserve">      Food Ordinance</t>
  </si>
  <si>
    <t xml:space="preserve">      Loan Evaluation &amp; Water Testing</t>
  </si>
  <si>
    <t xml:space="preserve">      Wastewater Ordinance</t>
  </si>
  <si>
    <t xml:space="preserve">      Vital Records</t>
  </si>
  <si>
    <t xml:space="preserve">     Interest Income</t>
  </si>
  <si>
    <t xml:space="preserve">     Miscellaneous</t>
  </si>
  <si>
    <t>5. Grand Total Revenues</t>
  </si>
  <si>
    <t>EXPENSES</t>
  </si>
  <si>
    <t xml:space="preserve">     Postage</t>
  </si>
  <si>
    <t xml:space="preserve">     Mileage</t>
  </si>
  <si>
    <t>Christian County Health Department</t>
  </si>
  <si>
    <t xml:space="preserve">      COVID-19</t>
  </si>
  <si>
    <t>Excess of Revenues over Expenses</t>
  </si>
  <si>
    <t xml:space="preserve">      CORE</t>
  </si>
  <si>
    <t xml:space="preserve">      Child Care Health Consultations</t>
  </si>
  <si>
    <t xml:space="preserve">      Crisis Cooperative Agreement (CoAg)</t>
  </si>
  <si>
    <t xml:space="preserve">     Donations/other grants</t>
  </si>
  <si>
    <t>IndenToGo Services</t>
  </si>
  <si>
    <t>Other Patient Services income</t>
  </si>
  <si>
    <t xml:space="preserve"> Other Grants</t>
  </si>
  <si>
    <t>Property Tax</t>
  </si>
  <si>
    <t>General Income</t>
  </si>
  <si>
    <t>Intergovernmental Revenues</t>
  </si>
  <si>
    <t>Salaries &amp; Fringe Benefits</t>
  </si>
  <si>
    <t xml:space="preserve">     Payroll Expense</t>
  </si>
  <si>
    <t xml:space="preserve">     Payroll Taxes </t>
  </si>
  <si>
    <t xml:space="preserve"> Payroll Fees</t>
  </si>
  <si>
    <t xml:space="preserve"> Cateteria Plan Admin</t>
  </si>
  <si>
    <t xml:space="preserve"> Contract Labor</t>
  </si>
  <si>
    <t>Program and Supply Expense</t>
  </si>
  <si>
    <t xml:space="preserve"> Covid 19 Expense</t>
  </si>
  <si>
    <t xml:space="preserve"> Conferences Education and Training</t>
  </si>
  <si>
    <t xml:space="preserve"> Medical Supplies</t>
  </si>
  <si>
    <t xml:space="preserve">      VaxCare</t>
  </si>
  <si>
    <t xml:space="preserve">      Pregnancy Testing Fee Private</t>
  </si>
  <si>
    <t>Administratie and General Expense</t>
  </si>
  <si>
    <t xml:space="preserve">     Connectivity/Cell Phones</t>
  </si>
  <si>
    <t xml:space="preserve"> Benefits</t>
  </si>
  <si>
    <t xml:space="preserve"> Dues and Subscriptions</t>
  </si>
  <si>
    <t xml:space="preserve"> Election Expense</t>
  </si>
  <si>
    <t xml:space="preserve"> Office Expense</t>
  </si>
  <si>
    <t xml:space="preserve"> Audit Fees</t>
  </si>
  <si>
    <t xml:space="preserve"> Consultant Fees</t>
  </si>
  <si>
    <t xml:space="preserve"> Legal Fees</t>
  </si>
  <si>
    <t xml:space="preserve"> Publication/Advertising/Media</t>
  </si>
  <si>
    <t xml:space="preserve"> Vehicle Expense</t>
  </si>
  <si>
    <t>Occupancy and Building Expense</t>
  </si>
  <si>
    <t>Income for Services (Local)</t>
  </si>
  <si>
    <t xml:space="preserve">     Safe Cribs</t>
  </si>
  <si>
    <t xml:space="preserve"> Shingrix - 60+ (Sr. Tax Bd. Reimb.)</t>
  </si>
  <si>
    <t xml:space="preserve">      Lab Blood Testing Fees</t>
  </si>
  <si>
    <t xml:space="preserve">      ELC Epidemilogy and Lac Capacity</t>
  </si>
  <si>
    <t>Building Maintenance Fac 1</t>
  </si>
  <si>
    <t>Building Maintenance Fac 2</t>
  </si>
  <si>
    <t>Janatorial Service</t>
  </si>
  <si>
    <t>CoAg Equipment and Supplies</t>
  </si>
  <si>
    <t>Eviormental Supplies</t>
  </si>
  <si>
    <t>Misc Other Supplies</t>
  </si>
  <si>
    <t>PHEP Supplies</t>
  </si>
  <si>
    <t>Capital Outlay</t>
  </si>
  <si>
    <t>Capital Investment</t>
  </si>
  <si>
    <t>ELC Equipment and Supplies</t>
  </si>
  <si>
    <t xml:space="preserve"> Accounting Fees-Maples</t>
  </si>
  <si>
    <t>ELC Equipment</t>
  </si>
  <si>
    <t>Equipment</t>
  </si>
  <si>
    <t>Vaccine Expense</t>
  </si>
  <si>
    <t>WIC Expense</t>
  </si>
  <si>
    <t xml:space="preserve">    Equip. Maintenance</t>
  </si>
  <si>
    <t xml:space="preserve">    Hepatitis Vaccine</t>
  </si>
  <si>
    <t xml:space="preserve">    Tuberculosis Testing</t>
  </si>
  <si>
    <t xml:space="preserve">    Communicable Disease</t>
  </si>
  <si>
    <t xml:space="preserve">     Food Ordinance</t>
  </si>
  <si>
    <t xml:space="preserve">     Loan Evaluation &amp; Water Testing</t>
  </si>
  <si>
    <t xml:space="preserve">     Vital Records</t>
  </si>
  <si>
    <t xml:space="preserve">     Wastewater Ordinance</t>
  </si>
  <si>
    <t>Equipmment</t>
  </si>
  <si>
    <t>Insurance Expense</t>
  </si>
  <si>
    <t>Telephone</t>
  </si>
  <si>
    <t>Utilities</t>
  </si>
  <si>
    <t>Miscellaneous Expense</t>
  </si>
  <si>
    <t xml:space="preserve">    Building Acquisition</t>
  </si>
  <si>
    <t xml:space="preserve">    Building Renovation</t>
  </si>
  <si>
    <t>CCHC Supplies</t>
  </si>
  <si>
    <t>Medication</t>
  </si>
  <si>
    <t>Medical Services</t>
  </si>
  <si>
    <t xml:space="preserve">      Transat RX</t>
  </si>
  <si>
    <t>Adjustments</t>
  </si>
  <si>
    <t xml:space="preserve">Net </t>
  </si>
  <si>
    <t>Grand Total Expenses</t>
  </si>
  <si>
    <t xml:space="preserve"> Shingrix CCHD - (50-59)</t>
  </si>
  <si>
    <t xml:space="preserve">      Medicaid</t>
  </si>
  <si>
    <t xml:space="preserve">      Infrastructure Personel Grant</t>
  </si>
  <si>
    <t xml:space="preserve">      Daycare Facility Inspections</t>
  </si>
  <si>
    <t xml:space="preserve">      Nursing (4321/4322)</t>
  </si>
  <si>
    <t>Maternal Child Health Supplies-Contract</t>
  </si>
  <si>
    <t>Maternal Child Health Supplies-Non Contract</t>
  </si>
  <si>
    <t>Initial Budget</t>
  </si>
  <si>
    <t xml:space="preserve">Adj Budget </t>
  </si>
  <si>
    <t xml:space="preserve">      Summer Food Program</t>
  </si>
  <si>
    <t>Amended 2/27/2024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</si>
</sst>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6" fillId="0" borderId="0" xfId="0" applyFont="1"/>
    <xf numFmtId="164" fontId="2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/>
    <xf numFmtId="164" fontId="6" fillId="0" borderId="1" xfId="1" applyNumberFormat="1" applyFont="1" applyFill="1" applyBorder="1"/>
    <xf numFmtId="164" fontId="1" fillId="0" borderId="0" xfId="1" applyNumberFormat="1" applyFont="1" applyFill="1"/>
    <xf numFmtId="164" fontId="6" fillId="0" borderId="0" xfId="1" applyNumberFormat="1" applyFont="1" applyFill="1" applyBorder="1"/>
    <xf numFmtId="164" fontId="1" fillId="0" borderId="0" xfId="1" applyNumberFormat="1" applyFont="1" applyFill="1" applyBorder="1"/>
    <xf numFmtId="0" fontId="2" fillId="0" borderId="1" xfId="1" applyNumberFormat="1" applyFont="1" applyFill="1" applyBorder="1" applyAlignment="1">
      <alignment horizontal="center"/>
    </xf>
    <xf numFmtId="0" fontId="5" fillId="0" borderId="0" xfId="0" applyFont="1"/>
    <xf numFmtId="164" fontId="4" fillId="0" borderId="1" xfId="1" applyNumberFormat="1" applyFont="1" applyFill="1" applyBorder="1"/>
    <xf numFmtId="0" fontId="7" fillId="0" borderId="0" xfId="0" applyFont="1"/>
    <xf numFmtId="0" fontId="8" fillId="0" borderId="0" xfId="0" applyFont="1"/>
    <xf numFmtId="164" fontId="2" fillId="0" borderId="1" xfId="1" applyNumberFormat="1" applyFont="1" applyFill="1" applyBorder="1" applyAlignment="1">
      <alignment wrapText="1"/>
    </xf>
    <xf numFmtId="164" fontId="10" fillId="0" borderId="0" xfId="1" applyNumberFormat="1" applyFont="1"/>
    <xf numFmtId="0" fontId="10" fillId="0" borderId="0" xfId="0" applyFont="1"/>
    <xf numFmtId="164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/>
    <xf numFmtId="164" fontId="4" fillId="2" borderId="1" xfId="1" applyNumberFormat="1" applyFont="1" applyFill="1" applyBorder="1"/>
    <xf numFmtId="164" fontId="6" fillId="2" borderId="1" xfId="1" applyNumberFormat="1" applyFont="1" applyFill="1" applyBorder="1"/>
    <xf numFmtId="164" fontId="2" fillId="2" borderId="1" xfId="1" applyNumberFormat="1" applyFont="1" applyFill="1" applyBorder="1"/>
    <xf numFmtId="164" fontId="10" fillId="2" borderId="0" xfId="1" applyNumberFormat="1" applyFont="1" applyFill="1"/>
    <xf numFmtId="164" fontId="2" fillId="2" borderId="1" xfId="1" applyNumberFormat="1" applyFont="1" applyFill="1" applyBorder="1" applyAlignment="1">
      <alignment wrapText="1"/>
    </xf>
    <xf numFmtId="165" fontId="9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left" indent="3"/>
    </xf>
    <xf numFmtId="0" fontId="6" fillId="0" borderId="1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left"/>
    </xf>
    <xf numFmtId="164" fontId="2" fillId="0" borderId="1" xfId="1" applyNumberFormat="1" applyFont="1" applyFill="1" applyBorder="1"/>
    <xf numFmtId="164" fontId="10" fillId="0" borderId="0" xfId="1" applyNumberFormat="1" applyFont="1" applyFill="1"/>
    <xf numFmtId="0" fontId="2" fillId="0" borderId="1" xfId="0" applyFont="1" applyFill="1" applyBorder="1" applyAlignment="1">
      <alignment wrapText="1"/>
    </xf>
    <xf numFmtId="0" fontId="9" fillId="0" borderId="0" xfId="0" applyFont="1" applyAlignment="1"/>
    <xf numFmtId="0" fontId="9" fillId="0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7"/>
  <sheetViews>
    <sheetView tabSelected="1" topLeftCell="A99" zoomScaleNormal="100" workbookViewId="0">
      <selection activeCell="A114" sqref="A114"/>
    </sheetView>
  </sheetViews>
  <sheetFormatPr defaultColWidth="8.6640625" defaultRowHeight="15.6" x14ac:dyDescent="0.3"/>
  <cols>
    <col min="1" max="1" width="49.33203125" style="1" customWidth="1"/>
    <col min="2" max="2" width="6.88671875" style="1" customWidth="1"/>
    <col min="3" max="3" width="18.44140625" style="6" customWidth="1"/>
    <col min="4" max="4" width="1.6640625" style="6" customWidth="1"/>
    <col min="5" max="5" width="20.88671875" style="6" customWidth="1"/>
    <col min="6" max="6" width="18.5546875" style="6" customWidth="1"/>
    <col min="7" max="16384" width="8.6640625" style="1"/>
  </cols>
  <sheetData>
    <row r="1" spans="1:6" s="16" customFormat="1" ht="25.8" x14ac:dyDescent="0.5">
      <c r="A1" s="36" t="s">
        <v>14</v>
      </c>
      <c r="B1" s="36"/>
      <c r="C1" s="15"/>
      <c r="D1" s="15"/>
      <c r="E1" s="15"/>
      <c r="F1" s="15"/>
    </row>
    <row r="2" spans="1:6" s="16" customFormat="1" ht="25.8" x14ac:dyDescent="0.5">
      <c r="A2" s="25">
        <v>45278</v>
      </c>
      <c r="B2" s="25"/>
      <c r="C2" s="15"/>
      <c r="D2" s="15"/>
      <c r="E2" s="15"/>
      <c r="F2" s="15"/>
    </row>
    <row r="3" spans="1:6" x14ac:dyDescent="0.3">
      <c r="A3" s="26"/>
      <c r="B3" s="26"/>
      <c r="C3" s="3" t="s">
        <v>100</v>
      </c>
      <c r="D3" s="17"/>
      <c r="E3" s="3" t="s">
        <v>101</v>
      </c>
      <c r="F3" s="3" t="s">
        <v>91</v>
      </c>
    </row>
    <row r="4" spans="1:6" x14ac:dyDescent="0.3">
      <c r="A4" s="27"/>
      <c r="B4" s="27"/>
      <c r="C4" s="9">
        <v>2024</v>
      </c>
      <c r="D4" s="18"/>
      <c r="E4" s="9">
        <v>2024</v>
      </c>
      <c r="F4" s="9" t="s">
        <v>90</v>
      </c>
    </row>
    <row r="5" spans="1:6" x14ac:dyDescent="0.3">
      <c r="A5" s="28" t="s">
        <v>0</v>
      </c>
      <c r="B5" s="28"/>
      <c r="C5" s="4"/>
      <c r="D5" s="19"/>
      <c r="E5" s="4"/>
      <c r="F5" s="4"/>
    </row>
    <row r="6" spans="1:6" s="13" customFormat="1" ht="18" x14ac:dyDescent="0.35">
      <c r="A6" s="29" t="s">
        <v>25</v>
      </c>
      <c r="B6" s="29"/>
      <c r="C6" s="11">
        <f t="shared" ref="C6" si="0">SUM(C7:C12)</f>
        <v>635500</v>
      </c>
      <c r="D6" s="20"/>
      <c r="E6" s="11">
        <f>SUM(E7:E12)</f>
        <v>770500</v>
      </c>
      <c r="F6" s="11">
        <f>SUM(F7:F12)</f>
        <v>135000</v>
      </c>
    </row>
    <row r="7" spans="1:6" x14ac:dyDescent="0.3">
      <c r="A7" s="30" t="s">
        <v>24</v>
      </c>
      <c r="B7" s="28">
        <v>4410</v>
      </c>
      <c r="C7" s="5">
        <v>600000</v>
      </c>
      <c r="D7" s="21"/>
      <c r="E7" s="5">
        <v>720000</v>
      </c>
      <c r="F7" s="5">
        <f>E7-C7</f>
        <v>120000</v>
      </c>
    </row>
    <row r="8" spans="1:6" x14ac:dyDescent="0.3">
      <c r="A8" s="27" t="s">
        <v>8</v>
      </c>
      <c r="B8" s="28">
        <v>4405</v>
      </c>
      <c r="C8" s="5">
        <v>35000</v>
      </c>
      <c r="D8" s="21"/>
      <c r="E8" s="5">
        <v>50000</v>
      </c>
      <c r="F8" s="5">
        <f>E8-C8</f>
        <v>15000</v>
      </c>
    </row>
    <row r="9" spans="1:6" x14ac:dyDescent="0.3">
      <c r="A9" s="27" t="s">
        <v>20</v>
      </c>
      <c r="B9" s="28">
        <v>4415</v>
      </c>
      <c r="C9" s="5"/>
      <c r="D9" s="21"/>
      <c r="E9" s="5">
        <f t="shared" ref="E9:E12" si="1">C9</f>
        <v>0</v>
      </c>
      <c r="F9" s="5">
        <f t="shared" ref="F9:F12" si="2">E9-C9</f>
        <v>0</v>
      </c>
    </row>
    <row r="10" spans="1:6" x14ac:dyDescent="0.3">
      <c r="A10" s="31" t="s">
        <v>23</v>
      </c>
      <c r="B10" s="28">
        <v>4416</v>
      </c>
      <c r="C10" s="5"/>
      <c r="D10" s="21"/>
      <c r="E10" s="5">
        <f t="shared" si="1"/>
        <v>0</v>
      </c>
      <c r="F10" s="5">
        <f t="shared" si="2"/>
        <v>0</v>
      </c>
    </row>
    <row r="11" spans="1:6" x14ac:dyDescent="0.3">
      <c r="A11" s="31" t="s">
        <v>64</v>
      </c>
      <c r="B11" s="27"/>
      <c r="C11" s="5"/>
      <c r="D11" s="21"/>
      <c r="E11" s="5">
        <f t="shared" si="1"/>
        <v>0</v>
      </c>
      <c r="F11" s="5">
        <f t="shared" si="2"/>
        <v>0</v>
      </c>
    </row>
    <row r="12" spans="1:6" x14ac:dyDescent="0.3">
      <c r="A12" s="27" t="s">
        <v>9</v>
      </c>
      <c r="B12" s="28">
        <v>4420</v>
      </c>
      <c r="C12" s="5">
        <v>500</v>
      </c>
      <c r="D12" s="21"/>
      <c r="E12" s="5">
        <f t="shared" si="1"/>
        <v>500</v>
      </c>
      <c r="F12" s="5">
        <f t="shared" si="2"/>
        <v>0</v>
      </c>
    </row>
    <row r="13" spans="1:6" x14ac:dyDescent="0.3">
      <c r="A13" s="30"/>
      <c r="B13" s="28"/>
      <c r="C13" s="5"/>
      <c r="D13" s="21"/>
      <c r="E13" s="5"/>
      <c r="F13" s="5"/>
    </row>
    <row r="14" spans="1:6" s="12" customFormat="1" ht="18" x14ac:dyDescent="0.35">
      <c r="A14" s="29" t="s">
        <v>26</v>
      </c>
      <c r="B14" s="29"/>
      <c r="C14" s="11">
        <f t="shared" ref="C14" si="3">SUM(C15:C25)</f>
        <v>734075</v>
      </c>
      <c r="D14" s="20"/>
      <c r="E14" s="11">
        <f>SUM(E15:E25)</f>
        <v>723280</v>
      </c>
      <c r="F14" s="11">
        <f>SUM(F15:F25)</f>
        <v>-10795</v>
      </c>
    </row>
    <row r="15" spans="1:6" x14ac:dyDescent="0.3">
      <c r="A15" s="27" t="s">
        <v>94</v>
      </c>
      <c r="B15" s="28">
        <v>4005</v>
      </c>
      <c r="C15" s="5">
        <v>6000</v>
      </c>
      <c r="D15" s="21"/>
      <c r="E15" s="5">
        <f t="shared" ref="E15:E21" si="4">C15</f>
        <v>6000</v>
      </c>
      <c r="F15" s="5"/>
    </row>
    <row r="16" spans="1:6" x14ac:dyDescent="0.3">
      <c r="A16" s="27" t="s">
        <v>17</v>
      </c>
      <c r="B16" s="28">
        <v>4065</v>
      </c>
      <c r="C16" s="5">
        <v>135500</v>
      </c>
      <c r="D16" s="21"/>
      <c r="E16" s="5">
        <f t="shared" si="4"/>
        <v>135500</v>
      </c>
      <c r="F16" s="5"/>
    </row>
    <row r="17" spans="1:6" x14ac:dyDescent="0.3">
      <c r="A17" s="27" t="s">
        <v>2</v>
      </c>
      <c r="B17" s="28">
        <v>4095</v>
      </c>
      <c r="C17" s="5">
        <v>209780</v>
      </c>
      <c r="D17" s="21"/>
      <c r="E17" s="5">
        <f t="shared" si="4"/>
        <v>209780</v>
      </c>
      <c r="F17" s="5"/>
    </row>
    <row r="18" spans="1:6" x14ac:dyDescent="0.3">
      <c r="A18" s="27" t="s">
        <v>18</v>
      </c>
      <c r="B18" s="28">
        <v>4210</v>
      </c>
      <c r="C18" s="5">
        <v>11500</v>
      </c>
      <c r="D18" s="21"/>
      <c r="E18" s="5">
        <v>9000</v>
      </c>
      <c r="F18" s="5">
        <f>E18-C18</f>
        <v>-2500</v>
      </c>
    </row>
    <row r="19" spans="1:6" x14ac:dyDescent="0.3">
      <c r="A19" s="27" t="s">
        <v>15</v>
      </c>
      <c r="B19" s="28">
        <v>4230</v>
      </c>
      <c r="C19" s="5"/>
      <c r="D19" s="21"/>
      <c r="E19" s="5">
        <f t="shared" si="4"/>
        <v>0</v>
      </c>
      <c r="F19" s="5"/>
    </row>
    <row r="20" spans="1:6" x14ac:dyDescent="0.3">
      <c r="A20" s="32" t="s">
        <v>19</v>
      </c>
      <c r="B20" s="28">
        <v>4240</v>
      </c>
      <c r="C20" s="5">
        <v>80000</v>
      </c>
      <c r="D20" s="21"/>
      <c r="E20" s="5">
        <f t="shared" si="4"/>
        <v>80000</v>
      </c>
      <c r="F20" s="5"/>
    </row>
    <row r="21" spans="1:6" x14ac:dyDescent="0.3">
      <c r="A21" s="27" t="s">
        <v>55</v>
      </c>
      <c r="B21" s="28">
        <v>4250</v>
      </c>
      <c r="C21" s="5">
        <v>0</v>
      </c>
      <c r="D21" s="21"/>
      <c r="E21" s="5">
        <f t="shared" si="4"/>
        <v>0</v>
      </c>
      <c r="F21" s="5"/>
    </row>
    <row r="22" spans="1:6" x14ac:dyDescent="0.3">
      <c r="A22" s="27" t="s">
        <v>3</v>
      </c>
      <c r="B22" s="28">
        <v>4260</v>
      </c>
      <c r="C22" s="5">
        <v>48568</v>
      </c>
      <c r="D22" s="21"/>
      <c r="E22" s="5">
        <v>50000</v>
      </c>
      <c r="F22" s="5">
        <f t="shared" ref="F22:F23" si="5">E22-C22</f>
        <v>1432</v>
      </c>
    </row>
    <row r="23" spans="1:6" x14ac:dyDescent="0.3">
      <c r="A23" s="27" t="s">
        <v>1</v>
      </c>
      <c r="B23" s="28">
        <v>4270</v>
      </c>
      <c r="C23" s="5">
        <v>36727</v>
      </c>
      <c r="D23" s="21"/>
      <c r="E23" s="5">
        <v>27000</v>
      </c>
      <c r="F23" s="5">
        <f t="shared" si="5"/>
        <v>-9727</v>
      </c>
    </row>
    <row r="24" spans="1:6" x14ac:dyDescent="0.3">
      <c r="A24" s="27" t="s">
        <v>102</v>
      </c>
      <c r="B24" s="28">
        <v>4280</v>
      </c>
      <c r="C24" s="5"/>
      <c r="D24" s="21"/>
      <c r="E24" s="5"/>
      <c r="F24" s="5"/>
    </row>
    <row r="25" spans="1:6" x14ac:dyDescent="0.3">
      <c r="A25" s="27" t="s">
        <v>95</v>
      </c>
      <c r="B25" s="27">
        <v>4290</v>
      </c>
      <c r="C25" s="5">
        <v>206000</v>
      </c>
      <c r="D25" s="21"/>
      <c r="E25" s="5">
        <f t="shared" ref="E25" si="6">C25</f>
        <v>206000</v>
      </c>
      <c r="F25" s="5"/>
    </row>
    <row r="26" spans="1:6" x14ac:dyDescent="0.3">
      <c r="A26" s="27"/>
      <c r="B26" s="27"/>
      <c r="C26" s="5"/>
      <c r="D26" s="21"/>
      <c r="E26" s="5"/>
      <c r="F26" s="5"/>
    </row>
    <row r="27" spans="1:6" s="12" customFormat="1" ht="18" x14ac:dyDescent="0.35">
      <c r="A27" s="29" t="s">
        <v>51</v>
      </c>
      <c r="B27" s="29"/>
      <c r="C27" s="11">
        <f t="shared" ref="C27" si="7">SUM(C28:C42)</f>
        <v>269000</v>
      </c>
      <c r="D27" s="20"/>
      <c r="E27" s="11">
        <f>SUM(E28:E42)</f>
        <v>265900</v>
      </c>
      <c r="F27" s="11">
        <f>SUM(F28:F42)</f>
        <v>-3100</v>
      </c>
    </row>
    <row r="28" spans="1:6" s="12" customFormat="1" ht="18" x14ac:dyDescent="0.35">
      <c r="A28" s="32" t="s">
        <v>37</v>
      </c>
      <c r="B28" s="28">
        <v>4060</v>
      </c>
      <c r="C28" s="5">
        <v>1800</v>
      </c>
      <c r="D28" s="21"/>
      <c r="E28" s="5">
        <f t="shared" ref="E28" si="8">C28</f>
        <v>1800</v>
      </c>
      <c r="F28" s="5">
        <f t="shared" ref="F28:F42" si="9">E28-C28</f>
        <v>0</v>
      </c>
    </row>
    <row r="29" spans="1:6" x14ac:dyDescent="0.3">
      <c r="A29" s="30" t="s">
        <v>21</v>
      </c>
      <c r="B29" s="28">
        <v>4070</v>
      </c>
      <c r="C29" s="5">
        <v>9600</v>
      </c>
      <c r="D29" s="21"/>
      <c r="E29" s="5">
        <v>11000</v>
      </c>
      <c r="F29" s="5">
        <f t="shared" si="9"/>
        <v>1400</v>
      </c>
    </row>
    <row r="30" spans="1:6" x14ac:dyDescent="0.3">
      <c r="A30" s="27" t="s">
        <v>52</v>
      </c>
      <c r="B30" s="28">
        <v>4075</v>
      </c>
      <c r="C30" s="5">
        <v>2000</v>
      </c>
      <c r="D30" s="21"/>
      <c r="E30" s="5">
        <v>3000</v>
      </c>
      <c r="F30" s="5">
        <f t="shared" si="9"/>
        <v>1000</v>
      </c>
    </row>
    <row r="31" spans="1:6" x14ac:dyDescent="0.3">
      <c r="A31" s="31" t="s">
        <v>93</v>
      </c>
      <c r="B31" s="28">
        <v>4080</v>
      </c>
      <c r="C31" s="5"/>
      <c r="D31" s="21"/>
      <c r="E31" s="5">
        <f t="shared" ref="E31:E32" si="10">C31</f>
        <v>0</v>
      </c>
      <c r="F31" s="5">
        <f t="shared" si="9"/>
        <v>0</v>
      </c>
    </row>
    <row r="32" spans="1:6" x14ac:dyDescent="0.3">
      <c r="A32" s="31" t="s">
        <v>53</v>
      </c>
      <c r="B32" s="28">
        <v>4085</v>
      </c>
      <c r="C32" s="5">
        <v>4000</v>
      </c>
      <c r="D32" s="21"/>
      <c r="E32" s="5">
        <f t="shared" si="10"/>
        <v>4000</v>
      </c>
      <c r="F32" s="5">
        <f t="shared" si="9"/>
        <v>0</v>
      </c>
    </row>
    <row r="33" spans="1:6" x14ac:dyDescent="0.3">
      <c r="A33" s="27" t="s">
        <v>7</v>
      </c>
      <c r="B33" s="28">
        <v>4090</v>
      </c>
      <c r="C33" s="5">
        <v>105000</v>
      </c>
      <c r="D33" s="21"/>
      <c r="E33" s="5">
        <v>100000</v>
      </c>
      <c r="F33" s="5">
        <f t="shared" si="9"/>
        <v>-5000</v>
      </c>
    </row>
    <row r="34" spans="1:6" x14ac:dyDescent="0.3">
      <c r="A34" s="30" t="s">
        <v>22</v>
      </c>
      <c r="B34" s="28">
        <v>4100</v>
      </c>
      <c r="C34" s="5">
        <v>23000</v>
      </c>
      <c r="D34" s="21"/>
      <c r="E34" s="5">
        <v>25000</v>
      </c>
      <c r="F34" s="5">
        <f t="shared" si="9"/>
        <v>2000</v>
      </c>
    </row>
    <row r="35" spans="1:6" x14ac:dyDescent="0.3">
      <c r="A35" s="27" t="s">
        <v>96</v>
      </c>
      <c r="B35" s="28">
        <v>4306</v>
      </c>
      <c r="C35" s="5">
        <v>4200</v>
      </c>
      <c r="D35" s="21"/>
      <c r="E35" s="5">
        <v>3200</v>
      </c>
      <c r="F35" s="5">
        <f t="shared" si="9"/>
        <v>-1000</v>
      </c>
    </row>
    <row r="36" spans="1:6" x14ac:dyDescent="0.3">
      <c r="A36" s="27" t="s">
        <v>4</v>
      </c>
      <c r="B36" s="28">
        <v>4307</v>
      </c>
      <c r="C36" s="5">
        <v>75000</v>
      </c>
      <c r="D36" s="21"/>
      <c r="E36" s="5">
        <v>80000</v>
      </c>
      <c r="F36" s="5">
        <f t="shared" si="9"/>
        <v>5000</v>
      </c>
    </row>
    <row r="37" spans="1:6" x14ac:dyDescent="0.3">
      <c r="A37" s="27" t="s">
        <v>54</v>
      </c>
      <c r="B37" s="28">
        <v>4308</v>
      </c>
      <c r="C37" s="5">
        <v>3000</v>
      </c>
      <c r="D37" s="21"/>
      <c r="E37" s="5">
        <f t="shared" ref="E37" si="11">C37</f>
        <v>3000</v>
      </c>
      <c r="F37" s="5">
        <f t="shared" si="9"/>
        <v>0</v>
      </c>
    </row>
    <row r="38" spans="1:6" x14ac:dyDescent="0.3">
      <c r="A38" s="27" t="s">
        <v>5</v>
      </c>
      <c r="B38" s="28">
        <v>4309</v>
      </c>
      <c r="C38" s="5">
        <v>9500</v>
      </c>
      <c r="D38" s="21"/>
      <c r="E38" s="5">
        <v>10000</v>
      </c>
      <c r="F38" s="5">
        <f t="shared" si="9"/>
        <v>500</v>
      </c>
    </row>
    <row r="39" spans="1:6" x14ac:dyDescent="0.3">
      <c r="A39" s="27" t="s">
        <v>6</v>
      </c>
      <c r="B39" s="28">
        <v>4310</v>
      </c>
      <c r="C39" s="5">
        <v>27000</v>
      </c>
      <c r="D39" s="21"/>
      <c r="E39" s="5">
        <v>20000</v>
      </c>
      <c r="F39" s="5">
        <f t="shared" si="9"/>
        <v>-7000</v>
      </c>
    </row>
    <row r="40" spans="1:6" x14ac:dyDescent="0.3">
      <c r="A40" s="27" t="s">
        <v>97</v>
      </c>
      <c r="B40" s="28">
        <v>4320</v>
      </c>
      <c r="C40" s="5">
        <v>900</v>
      </c>
      <c r="D40" s="21"/>
      <c r="E40" s="5">
        <f t="shared" ref="E40:E42" si="12">C40</f>
        <v>900</v>
      </c>
      <c r="F40" s="5">
        <f t="shared" si="9"/>
        <v>0</v>
      </c>
    </row>
    <row r="41" spans="1:6" x14ac:dyDescent="0.3">
      <c r="A41" s="32" t="s">
        <v>38</v>
      </c>
      <c r="B41" s="28">
        <v>4323</v>
      </c>
      <c r="C41" s="5"/>
      <c r="D41" s="21"/>
      <c r="E41" s="5">
        <f t="shared" si="12"/>
        <v>0</v>
      </c>
      <c r="F41" s="5">
        <f t="shared" si="9"/>
        <v>0</v>
      </c>
    </row>
    <row r="42" spans="1:6" x14ac:dyDescent="0.3">
      <c r="A42" s="27" t="s">
        <v>89</v>
      </c>
      <c r="B42" s="28">
        <v>4510</v>
      </c>
      <c r="C42" s="5">
        <v>4000</v>
      </c>
      <c r="D42" s="21"/>
      <c r="E42" s="5">
        <f t="shared" si="12"/>
        <v>4000</v>
      </c>
      <c r="F42" s="5">
        <f t="shared" si="9"/>
        <v>0</v>
      </c>
    </row>
    <row r="43" spans="1:6" x14ac:dyDescent="0.3">
      <c r="A43" s="28" t="s">
        <v>10</v>
      </c>
      <c r="B43" s="28"/>
      <c r="C43" s="33">
        <f t="shared" ref="C43" si="13">SUM(C6+C14+C27)</f>
        <v>1638575</v>
      </c>
      <c r="D43" s="22"/>
      <c r="E43" s="33">
        <f>SUM(E6+E14+E27)</f>
        <v>1759680</v>
      </c>
      <c r="F43" s="33">
        <f>SUM(F6+F14+F27)</f>
        <v>121105</v>
      </c>
    </row>
    <row r="44" spans="1:6" x14ac:dyDescent="0.3">
      <c r="A44" s="28"/>
      <c r="B44" s="28"/>
      <c r="C44" s="33"/>
      <c r="D44" s="22"/>
      <c r="E44" s="33"/>
      <c r="F44" s="33"/>
    </row>
    <row r="45" spans="1:6" s="16" customFormat="1" ht="25.8" x14ac:dyDescent="0.5">
      <c r="A45" s="37" t="s">
        <v>14</v>
      </c>
      <c r="B45" s="37"/>
      <c r="C45" s="34"/>
      <c r="D45" s="23"/>
      <c r="E45" s="34"/>
      <c r="F45" s="34"/>
    </row>
    <row r="46" spans="1:6" x14ac:dyDescent="0.3">
      <c r="A46" s="28"/>
      <c r="B46" s="28"/>
      <c r="C46" s="3" t="str">
        <f t="shared" ref="C46:C47" si="14">C3</f>
        <v>Initial Budget</v>
      </c>
      <c r="D46" s="17"/>
      <c r="E46" s="3" t="str">
        <f>E3</f>
        <v xml:space="preserve">Adj Budget </v>
      </c>
      <c r="F46" s="3" t="str">
        <f>F3</f>
        <v xml:space="preserve">Net </v>
      </c>
    </row>
    <row r="47" spans="1:6" x14ac:dyDescent="0.3">
      <c r="A47" s="28" t="s">
        <v>11</v>
      </c>
      <c r="B47" s="28"/>
      <c r="C47" s="9">
        <f t="shared" si="14"/>
        <v>2024</v>
      </c>
      <c r="D47" s="18"/>
      <c r="E47" s="9">
        <f>E4</f>
        <v>2024</v>
      </c>
      <c r="F47" s="9" t="str">
        <f>F4</f>
        <v>Adjustments</v>
      </c>
    </row>
    <row r="48" spans="1:6" s="12" customFormat="1" ht="18" x14ac:dyDescent="0.35">
      <c r="A48" s="29" t="s">
        <v>27</v>
      </c>
      <c r="B48" s="29"/>
      <c r="C48" s="11">
        <f>SUM(C49:C55)</f>
        <v>1040000</v>
      </c>
      <c r="D48" s="20"/>
      <c r="E48" s="11">
        <f>SUM(E49:E55)</f>
        <v>1054000</v>
      </c>
      <c r="F48" s="5">
        <f t="shared" ref="F48:F55" si="15">E48-C48</f>
        <v>14000</v>
      </c>
    </row>
    <row r="49" spans="1:6" x14ac:dyDescent="0.3">
      <c r="A49" s="27" t="s">
        <v>28</v>
      </c>
      <c r="B49" s="28">
        <v>5105</v>
      </c>
      <c r="C49" s="5">
        <v>826000</v>
      </c>
      <c r="D49" s="21"/>
      <c r="E49" s="5">
        <v>840000</v>
      </c>
      <c r="F49" s="5">
        <f t="shared" si="15"/>
        <v>14000</v>
      </c>
    </row>
    <row r="50" spans="1:6" x14ac:dyDescent="0.3">
      <c r="A50" s="27" t="s">
        <v>29</v>
      </c>
      <c r="B50" s="28">
        <v>5120</v>
      </c>
      <c r="C50" s="5">
        <v>60000</v>
      </c>
      <c r="D50" s="21"/>
      <c r="E50" s="5">
        <f t="shared" ref="E50:E55" si="16">C50</f>
        <v>60000</v>
      </c>
      <c r="F50" s="5">
        <f t="shared" si="15"/>
        <v>0</v>
      </c>
    </row>
    <row r="51" spans="1:6" x14ac:dyDescent="0.3">
      <c r="A51" s="31" t="s">
        <v>30</v>
      </c>
      <c r="B51" s="28">
        <v>5130</v>
      </c>
      <c r="C51" s="5">
        <v>4000</v>
      </c>
      <c r="D51" s="21"/>
      <c r="E51" s="5">
        <f t="shared" si="16"/>
        <v>4000</v>
      </c>
      <c r="F51" s="5">
        <f t="shared" si="15"/>
        <v>0</v>
      </c>
    </row>
    <row r="52" spans="1:6" x14ac:dyDescent="0.3">
      <c r="A52" s="31" t="s">
        <v>41</v>
      </c>
      <c r="B52" s="28">
        <v>5140</v>
      </c>
      <c r="C52" s="5">
        <v>150000</v>
      </c>
      <c r="D52" s="21"/>
      <c r="E52" s="5">
        <f t="shared" si="16"/>
        <v>150000</v>
      </c>
      <c r="F52" s="5">
        <f t="shared" si="15"/>
        <v>0</v>
      </c>
    </row>
    <row r="53" spans="1:6" x14ac:dyDescent="0.3">
      <c r="A53" s="31" t="s">
        <v>31</v>
      </c>
      <c r="B53" s="28">
        <v>5150</v>
      </c>
      <c r="C53" s="5">
        <v>0</v>
      </c>
      <c r="D53" s="21"/>
      <c r="E53" s="5">
        <f t="shared" si="16"/>
        <v>0</v>
      </c>
      <c r="F53" s="5">
        <f t="shared" si="15"/>
        <v>0</v>
      </c>
    </row>
    <row r="54" spans="1:6" x14ac:dyDescent="0.3">
      <c r="A54" s="27" t="s">
        <v>13</v>
      </c>
      <c r="B54" s="28">
        <v>5200</v>
      </c>
      <c r="C54" s="5">
        <v>0</v>
      </c>
      <c r="D54" s="21"/>
      <c r="E54" s="5">
        <f t="shared" si="16"/>
        <v>0</v>
      </c>
      <c r="F54" s="5">
        <f t="shared" si="15"/>
        <v>0</v>
      </c>
    </row>
    <row r="55" spans="1:6" x14ac:dyDescent="0.3">
      <c r="A55" s="31" t="s">
        <v>32</v>
      </c>
      <c r="B55" s="28">
        <v>5300</v>
      </c>
      <c r="C55" s="5">
        <v>0</v>
      </c>
      <c r="D55" s="21"/>
      <c r="E55" s="5">
        <f t="shared" si="16"/>
        <v>0</v>
      </c>
      <c r="F55" s="5">
        <f t="shared" si="15"/>
        <v>0</v>
      </c>
    </row>
    <row r="56" spans="1:6" x14ac:dyDescent="0.3">
      <c r="A56" s="27"/>
      <c r="B56" s="27"/>
      <c r="C56" s="5"/>
      <c r="D56" s="21"/>
      <c r="E56" s="5"/>
      <c r="F56" s="5"/>
    </row>
    <row r="57" spans="1:6" s="12" customFormat="1" ht="18" x14ac:dyDescent="0.35">
      <c r="A57" s="29" t="s">
        <v>33</v>
      </c>
      <c r="B57" s="29"/>
      <c r="C57" s="11">
        <f t="shared" ref="C57" si="17">SUM(C58:C72)</f>
        <v>168000</v>
      </c>
      <c r="D57" s="20"/>
      <c r="E57" s="11">
        <f>SUM(E58:E72)</f>
        <v>185000</v>
      </c>
      <c r="F57" s="11">
        <f>SUM(F58:F72)</f>
        <v>17000</v>
      </c>
    </row>
    <row r="58" spans="1:6" x14ac:dyDescent="0.3">
      <c r="A58" s="31" t="s">
        <v>34</v>
      </c>
      <c r="B58" s="28">
        <v>6005</v>
      </c>
      <c r="C58" s="5">
        <v>0</v>
      </c>
      <c r="D58" s="21"/>
      <c r="E58" s="5">
        <f t="shared" ref="E58" si="18">C58</f>
        <v>0</v>
      </c>
      <c r="F58" s="5">
        <f t="shared" ref="F58:F72" si="19">E58-C58</f>
        <v>0</v>
      </c>
    </row>
    <row r="59" spans="1:6" x14ac:dyDescent="0.3">
      <c r="A59" s="31" t="s">
        <v>35</v>
      </c>
      <c r="B59" s="28">
        <v>6020</v>
      </c>
      <c r="C59" s="5">
        <v>6000</v>
      </c>
      <c r="D59" s="21"/>
      <c r="E59" s="5">
        <v>6500</v>
      </c>
      <c r="F59" s="5">
        <f>E59-C59</f>
        <v>500</v>
      </c>
    </row>
    <row r="60" spans="1:6" x14ac:dyDescent="0.3">
      <c r="A60" s="31" t="s">
        <v>36</v>
      </c>
      <c r="B60" s="28">
        <v>6030</v>
      </c>
      <c r="C60" s="5">
        <v>3000</v>
      </c>
      <c r="D60" s="21"/>
      <c r="E60" s="5">
        <f t="shared" ref="E60:E62" si="20">C60</f>
        <v>3000</v>
      </c>
      <c r="F60" s="5">
        <f t="shared" si="19"/>
        <v>0</v>
      </c>
    </row>
    <row r="61" spans="1:6" x14ac:dyDescent="0.3">
      <c r="A61" s="31" t="s">
        <v>59</v>
      </c>
      <c r="B61" s="28">
        <v>6041</v>
      </c>
      <c r="C61" s="5">
        <v>80000</v>
      </c>
      <c r="D61" s="21"/>
      <c r="E61" s="5">
        <f t="shared" si="20"/>
        <v>80000</v>
      </c>
      <c r="F61" s="5">
        <f t="shared" si="19"/>
        <v>0</v>
      </c>
    </row>
    <row r="62" spans="1:6" x14ac:dyDescent="0.3">
      <c r="A62" s="31" t="s">
        <v>65</v>
      </c>
      <c r="B62" s="28">
        <v>6042</v>
      </c>
      <c r="C62" s="5"/>
      <c r="D62" s="21"/>
      <c r="E62" s="5">
        <f t="shared" si="20"/>
        <v>0</v>
      </c>
      <c r="F62" s="5">
        <f t="shared" si="19"/>
        <v>0</v>
      </c>
    </row>
    <row r="63" spans="1:6" x14ac:dyDescent="0.3">
      <c r="A63" s="31" t="s">
        <v>60</v>
      </c>
      <c r="B63" s="28">
        <v>6043</v>
      </c>
      <c r="C63" s="5">
        <v>8000</v>
      </c>
      <c r="D63" s="21"/>
      <c r="E63" s="5">
        <v>9500</v>
      </c>
      <c r="F63" s="5">
        <f t="shared" si="19"/>
        <v>1500</v>
      </c>
    </row>
    <row r="64" spans="1:6" x14ac:dyDescent="0.3">
      <c r="A64" s="31" t="s">
        <v>98</v>
      </c>
      <c r="B64" s="28">
        <v>6044</v>
      </c>
      <c r="C64" s="5">
        <v>7000</v>
      </c>
      <c r="D64" s="21"/>
      <c r="E64" s="5">
        <v>16000</v>
      </c>
      <c r="F64" s="5">
        <f t="shared" si="19"/>
        <v>9000</v>
      </c>
    </row>
    <row r="65" spans="1:6" x14ac:dyDescent="0.3">
      <c r="A65" s="31" t="s">
        <v>99</v>
      </c>
      <c r="B65" s="28">
        <v>6045</v>
      </c>
      <c r="C65" s="5">
        <v>5000</v>
      </c>
      <c r="D65" s="21"/>
      <c r="E65" s="5">
        <v>6000</v>
      </c>
      <c r="F65" s="5">
        <f t="shared" si="19"/>
        <v>1000</v>
      </c>
    </row>
    <row r="66" spans="1:6" x14ac:dyDescent="0.3">
      <c r="A66" s="31" t="s">
        <v>61</v>
      </c>
      <c r="B66" s="28">
        <v>6046</v>
      </c>
      <c r="C66" s="5">
        <v>1000</v>
      </c>
      <c r="D66" s="21"/>
      <c r="E66" s="5">
        <f t="shared" ref="E66" si="21">C66</f>
        <v>1000</v>
      </c>
      <c r="F66" s="5">
        <f t="shared" si="19"/>
        <v>0</v>
      </c>
    </row>
    <row r="67" spans="1:6" x14ac:dyDescent="0.3">
      <c r="A67" s="31" t="s">
        <v>62</v>
      </c>
      <c r="B67" s="28">
        <v>6047</v>
      </c>
      <c r="C67" s="5">
        <v>22000</v>
      </c>
      <c r="D67" s="21"/>
      <c r="E67" s="5">
        <v>24000</v>
      </c>
      <c r="F67" s="5">
        <f t="shared" si="19"/>
        <v>2000</v>
      </c>
    </row>
    <row r="68" spans="1:6" x14ac:dyDescent="0.3">
      <c r="A68" s="31" t="s">
        <v>86</v>
      </c>
      <c r="B68" s="28">
        <v>6048</v>
      </c>
      <c r="C68" s="5">
        <v>5000</v>
      </c>
      <c r="D68" s="21"/>
      <c r="E68" s="5">
        <v>8000</v>
      </c>
      <c r="F68" s="5">
        <f t="shared" si="19"/>
        <v>3000</v>
      </c>
    </row>
    <row r="69" spans="1:6" x14ac:dyDescent="0.3">
      <c r="A69" s="31" t="s">
        <v>69</v>
      </c>
      <c r="B69" s="28">
        <v>6050</v>
      </c>
      <c r="C69" s="5">
        <v>6000</v>
      </c>
      <c r="D69" s="21"/>
      <c r="E69" s="5">
        <f t="shared" ref="E69:E72" si="22">C69</f>
        <v>6000</v>
      </c>
      <c r="F69" s="5">
        <f t="shared" si="19"/>
        <v>0</v>
      </c>
    </row>
    <row r="70" spans="1:6" x14ac:dyDescent="0.3">
      <c r="A70" s="31" t="s">
        <v>87</v>
      </c>
      <c r="B70" s="28">
        <v>6060</v>
      </c>
      <c r="C70" s="5"/>
      <c r="D70" s="21"/>
      <c r="E70" s="5">
        <f t="shared" si="22"/>
        <v>0</v>
      </c>
      <c r="F70" s="5">
        <f t="shared" si="19"/>
        <v>0</v>
      </c>
    </row>
    <row r="71" spans="1:6" x14ac:dyDescent="0.3">
      <c r="A71" s="31" t="s">
        <v>88</v>
      </c>
      <c r="B71" s="28">
        <v>6065</v>
      </c>
      <c r="C71" s="5"/>
      <c r="D71" s="21"/>
      <c r="E71" s="5">
        <f t="shared" si="22"/>
        <v>0</v>
      </c>
      <c r="F71" s="5">
        <f t="shared" si="19"/>
        <v>0</v>
      </c>
    </row>
    <row r="72" spans="1:6" x14ac:dyDescent="0.3">
      <c r="A72" s="31" t="s">
        <v>70</v>
      </c>
      <c r="B72" s="28">
        <v>6070</v>
      </c>
      <c r="C72" s="5">
        <v>25000</v>
      </c>
      <c r="D72" s="21"/>
      <c r="E72" s="5">
        <f t="shared" si="22"/>
        <v>25000</v>
      </c>
      <c r="F72" s="5">
        <f t="shared" si="19"/>
        <v>0</v>
      </c>
    </row>
    <row r="73" spans="1:6" hidden="1" x14ac:dyDescent="0.3">
      <c r="A73" s="27" t="s">
        <v>71</v>
      </c>
      <c r="B73" s="27"/>
      <c r="C73" s="5"/>
      <c r="D73" s="21"/>
      <c r="E73" s="5"/>
      <c r="F73" s="5"/>
    </row>
    <row r="74" spans="1:6" hidden="1" x14ac:dyDescent="0.3">
      <c r="A74" s="27" t="s">
        <v>72</v>
      </c>
      <c r="B74" s="27"/>
      <c r="C74" s="5"/>
      <c r="D74" s="21"/>
      <c r="E74" s="5"/>
      <c r="F74" s="5"/>
    </row>
    <row r="75" spans="1:6" hidden="1" x14ac:dyDescent="0.3">
      <c r="A75" s="27" t="s">
        <v>73</v>
      </c>
      <c r="B75" s="27"/>
      <c r="C75" s="5"/>
      <c r="D75" s="21"/>
      <c r="E75" s="5"/>
      <c r="F75" s="5"/>
    </row>
    <row r="76" spans="1:6" hidden="1" x14ac:dyDescent="0.3">
      <c r="A76" s="27" t="s">
        <v>74</v>
      </c>
      <c r="B76" s="27"/>
      <c r="C76" s="5"/>
      <c r="D76" s="21"/>
      <c r="E76" s="5"/>
      <c r="F76" s="5"/>
    </row>
    <row r="77" spans="1:6" hidden="1" x14ac:dyDescent="0.3">
      <c r="A77" s="27" t="s">
        <v>75</v>
      </c>
      <c r="B77" s="27"/>
      <c r="C77" s="5"/>
      <c r="D77" s="21"/>
      <c r="E77" s="5"/>
      <c r="F77" s="5"/>
    </row>
    <row r="78" spans="1:6" hidden="1" x14ac:dyDescent="0.3">
      <c r="A78" s="27" t="s">
        <v>76</v>
      </c>
      <c r="B78" s="27"/>
      <c r="C78" s="5"/>
      <c r="D78" s="21"/>
      <c r="E78" s="5"/>
      <c r="F78" s="5"/>
    </row>
    <row r="79" spans="1:6" hidden="1" x14ac:dyDescent="0.3">
      <c r="A79" s="27" t="s">
        <v>77</v>
      </c>
      <c r="B79" s="27"/>
      <c r="C79" s="5"/>
      <c r="D79" s="21"/>
      <c r="E79" s="5"/>
      <c r="F79" s="5"/>
    </row>
    <row r="80" spans="1:6" hidden="1" x14ac:dyDescent="0.3">
      <c r="A80" s="27" t="s">
        <v>78</v>
      </c>
      <c r="B80" s="27"/>
      <c r="C80" s="5"/>
      <c r="D80" s="21"/>
      <c r="E80" s="5"/>
      <c r="F80" s="5"/>
    </row>
    <row r="81" spans="1:6" x14ac:dyDescent="0.3">
      <c r="A81" s="27"/>
      <c r="B81" s="27"/>
      <c r="C81" s="5"/>
      <c r="D81" s="21"/>
      <c r="E81" s="5"/>
      <c r="F81" s="5"/>
    </row>
    <row r="82" spans="1:6" s="12" customFormat="1" ht="18" x14ac:dyDescent="0.35">
      <c r="A82" s="29" t="s">
        <v>39</v>
      </c>
      <c r="B82" s="29"/>
      <c r="C82" s="11">
        <f t="shared" ref="C82" si="23">SUM(C83:C93)</f>
        <v>108500</v>
      </c>
      <c r="D82" s="20"/>
      <c r="E82" s="11">
        <f>SUM(E83:E93)</f>
        <v>143870.97</v>
      </c>
      <c r="F82" s="11">
        <f>SUM(F83:F93)</f>
        <v>35370.97</v>
      </c>
    </row>
    <row r="83" spans="1:6" x14ac:dyDescent="0.3">
      <c r="A83" s="27" t="s">
        <v>40</v>
      </c>
      <c r="B83" s="28">
        <v>7005</v>
      </c>
      <c r="C83" s="5">
        <v>5800</v>
      </c>
      <c r="D83" s="21"/>
      <c r="E83" s="5">
        <f t="shared" ref="E83:E87" si="24">C83</f>
        <v>5800</v>
      </c>
      <c r="F83" s="5"/>
    </row>
    <row r="84" spans="1:6" x14ac:dyDescent="0.3">
      <c r="A84" s="31" t="s">
        <v>42</v>
      </c>
      <c r="B84" s="28">
        <v>7009</v>
      </c>
      <c r="C84" s="5">
        <v>1000</v>
      </c>
      <c r="D84" s="21"/>
      <c r="E84" s="5">
        <f t="shared" si="24"/>
        <v>1000</v>
      </c>
      <c r="F84" s="5">
        <f t="shared" ref="F84:F89" si="25">E84-C84</f>
        <v>0</v>
      </c>
    </row>
    <row r="85" spans="1:6" x14ac:dyDescent="0.3">
      <c r="A85" s="31" t="s">
        <v>43</v>
      </c>
      <c r="B85" s="28">
        <v>7010</v>
      </c>
      <c r="C85" s="5">
        <v>0</v>
      </c>
      <c r="D85" s="21"/>
      <c r="E85" s="5">
        <v>23870.97</v>
      </c>
      <c r="F85" s="5">
        <f t="shared" si="25"/>
        <v>23870.97</v>
      </c>
    </row>
    <row r="86" spans="1:6" x14ac:dyDescent="0.3">
      <c r="A86" s="31" t="s">
        <v>44</v>
      </c>
      <c r="B86" s="28">
        <v>7020</v>
      </c>
      <c r="C86" s="5">
        <v>36000</v>
      </c>
      <c r="D86" s="21"/>
      <c r="E86" s="5">
        <f t="shared" si="24"/>
        <v>36000</v>
      </c>
      <c r="F86" s="5">
        <f t="shared" si="25"/>
        <v>0</v>
      </c>
    </row>
    <row r="87" spans="1:6" x14ac:dyDescent="0.3">
      <c r="A87" s="27" t="s">
        <v>12</v>
      </c>
      <c r="B87" s="28">
        <v>7040</v>
      </c>
      <c r="C87" s="5">
        <v>700</v>
      </c>
      <c r="D87" s="21"/>
      <c r="E87" s="5">
        <f t="shared" si="24"/>
        <v>700</v>
      </c>
      <c r="F87" s="5">
        <f t="shared" si="25"/>
        <v>0</v>
      </c>
    </row>
    <row r="88" spans="1:6" x14ac:dyDescent="0.3">
      <c r="A88" s="31" t="s">
        <v>66</v>
      </c>
      <c r="B88" s="28">
        <v>7051</v>
      </c>
      <c r="C88" s="5">
        <v>12000</v>
      </c>
      <c r="D88" s="21"/>
      <c r="E88" s="5">
        <v>14000</v>
      </c>
      <c r="F88" s="5">
        <f t="shared" si="25"/>
        <v>2000</v>
      </c>
    </row>
    <row r="89" spans="1:6" x14ac:dyDescent="0.3">
      <c r="A89" s="31" t="s">
        <v>45</v>
      </c>
      <c r="B89" s="28">
        <v>7052</v>
      </c>
      <c r="C89" s="5">
        <v>12000</v>
      </c>
      <c r="D89" s="21"/>
      <c r="E89" s="5">
        <f t="shared" ref="E89" si="26">C89</f>
        <v>12000</v>
      </c>
      <c r="F89" s="5">
        <f t="shared" si="25"/>
        <v>0</v>
      </c>
    </row>
    <row r="90" spans="1:6" x14ac:dyDescent="0.3">
      <c r="A90" s="31" t="s">
        <v>46</v>
      </c>
      <c r="B90" s="28">
        <v>7053</v>
      </c>
      <c r="C90" s="5">
        <v>24000</v>
      </c>
      <c r="D90" s="21"/>
      <c r="E90" s="5">
        <v>35000</v>
      </c>
      <c r="F90" s="5">
        <f>E90-C90</f>
        <v>11000</v>
      </c>
    </row>
    <row r="91" spans="1:6" x14ac:dyDescent="0.3">
      <c r="A91" s="31" t="s">
        <v>47</v>
      </c>
      <c r="B91" s="28">
        <v>7054</v>
      </c>
      <c r="C91" s="5">
        <v>5000</v>
      </c>
      <c r="D91" s="21"/>
      <c r="E91" s="5">
        <v>2500</v>
      </c>
      <c r="F91" s="5">
        <f>E91-C91</f>
        <v>-2500</v>
      </c>
    </row>
    <row r="92" spans="1:6" x14ac:dyDescent="0.3">
      <c r="A92" s="31" t="s">
        <v>48</v>
      </c>
      <c r="B92" s="28">
        <v>7060</v>
      </c>
      <c r="C92" s="5">
        <v>6000</v>
      </c>
      <c r="D92" s="21"/>
      <c r="E92" s="5">
        <f t="shared" ref="E92" si="27">C92</f>
        <v>6000</v>
      </c>
      <c r="F92" s="5">
        <f>E92-C92</f>
        <v>0</v>
      </c>
    </row>
    <row r="93" spans="1:6" x14ac:dyDescent="0.3">
      <c r="A93" s="31" t="s">
        <v>49</v>
      </c>
      <c r="B93" s="28">
        <v>7070</v>
      </c>
      <c r="C93" s="5">
        <v>6000</v>
      </c>
      <c r="D93" s="21"/>
      <c r="E93" s="5">
        <v>7000</v>
      </c>
      <c r="F93" s="5">
        <f>E93-C93</f>
        <v>1000</v>
      </c>
    </row>
    <row r="94" spans="1:6" x14ac:dyDescent="0.3">
      <c r="A94" s="27"/>
      <c r="B94" s="27"/>
      <c r="C94" s="5"/>
      <c r="D94" s="21"/>
      <c r="E94" s="5"/>
      <c r="F94" s="5"/>
    </row>
    <row r="95" spans="1:6" s="12" customFormat="1" ht="18" x14ac:dyDescent="0.35">
      <c r="A95" s="29" t="s">
        <v>50</v>
      </c>
      <c r="B95" s="29"/>
      <c r="C95" s="11">
        <f t="shared" ref="C95:F95" si="28">SUM(C96:C103)</f>
        <v>121600</v>
      </c>
      <c r="D95" s="20"/>
      <c r="E95" s="11">
        <f t="shared" si="28"/>
        <v>103600</v>
      </c>
      <c r="F95" s="11">
        <f t="shared" si="28"/>
        <v>-18000</v>
      </c>
    </row>
    <row r="96" spans="1:6" x14ac:dyDescent="0.3">
      <c r="A96" s="31" t="s">
        <v>56</v>
      </c>
      <c r="B96" s="28">
        <v>8006</v>
      </c>
      <c r="C96" s="5">
        <v>30000</v>
      </c>
      <c r="D96" s="21"/>
      <c r="E96" s="5">
        <v>25000</v>
      </c>
      <c r="F96" s="5">
        <f t="shared" ref="F96:F103" si="29">E96-C96</f>
        <v>-5000</v>
      </c>
    </row>
    <row r="97" spans="1:6" x14ac:dyDescent="0.3">
      <c r="A97" s="31" t="s">
        <v>57</v>
      </c>
      <c r="B97" s="28">
        <v>8007</v>
      </c>
      <c r="C97" s="5">
        <v>10000</v>
      </c>
      <c r="D97" s="21"/>
      <c r="E97" s="5">
        <v>5000</v>
      </c>
      <c r="F97" s="5">
        <f t="shared" si="29"/>
        <v>-5000</v>
      </c>
    </row>
    <row r="98" spans="1:6" x14ac:dyDescent="0.3">
      <c r="A98" s="31" t="s">
        <v>58</v>
      </c>
      <c r="B98" s="28">
        <v>8008</v>
      </c>
      <c r="C98" s="5">
        <v>13000</v>
      </c>
      <c r="D98" s="21"/>
      <c r="E98" s="5">
        <f t="shared" ref="E98" si="30">C98</f>
        <v>13000</v>
      </c>
      <c r="F98" s="5">
        <f t="shared" si="29"/>
        <v>0</v>
      </c>
    </row>
    <row r="99" spans="1:6" x14ac:dyDescent="0.3">
      <c r="A99" s="31" t="s">
        <v>79</v>
      </c>
      <c r="B99" s="28">
        <v>8010</v>
      </c>
      <c r="C99" s="5">
        <v>20000</v>
      </c>
      <c r="D99" s="21"/>
      <c r="E99" s="5">
        <v>18000</v>
      </c>
      <c r="F99" s="5">
        <f t="shared" si="29"/>
        <v>-2000</v>
      </c>
    </row>
    <row r="100" spans="1:6" x14ac:dyDescent="0.3">
      <c r="A100" s="31" t="s">
        <v>80</v>
      </c>
      <c r="B100" s="28">
        <v>8015</v>
      </c>
      <c r="C100" s="5">
        <v>12000</v>
      </c>
      <c r="D100" s="21"/>
      <c r="E100" s="5">
        <f t="shared" ref="E100:E101" si="31">C100</f>
        <v>12000</v>
      </c>
      <c r="F100" s="5">
        <f t="shared" si="29"/>
        <v>0</v>
      </c>
    </row>
    <row r="101" spans="1:6" x14ac:dyDescent="0.3">
      <c r="A101" s="31" t="s">
        <v>81</v>
      </c>
      <c r="B101" s="28">
        <v>8020</v>
      </c>
      <c r="C101" s="5">
        <v>2600</v>
      </c>
      <c r="D101" s="21"/>
      <c r="E101" s="5">
        <f t="shared" si="31"/>
        <v>2600</v>
      </c>
      <c r="F101" s="5">
        <f t="shared" si="29"/>
        <v>0</v>
      </c>
    </row>
    <row r="102" spans="1:6" x14ac:dyDescent="0.3">
      <c r="A102" s="31" t="s">
        <v>82</v>
      </c>
      <c r="B102" s="28">
        <v>8030</v>
      </c>
      <c r="C102" s="5">
        <v>28000</v>
      </c>
      <c r="D102" s="21"/>
      <c r="E102" s="5">
        <v>25000</v>
      </c>
      <c r="F102" s="5">
        <f t="shared" si="29"/>
        <v>-3000</v>
      </c>
    </row>
    <row r="103" spans="1:6" x14ac:dyDescent="0.3">
      <c r="A103" s="31" t="s">
        <v>83</v>
      </c>
      <c r="B103" s="28">
        <v>8040</v>
      </c>
      <c r="C103" s="5">
        <v>6000</v>
      </c>
      <c r="D103" s="21"/>
      <c r="E103" s="5">
        <v>3000</v>
      </c>
      <c r="F103" s="5">
        <f t="shared" si="29"/>
        <v>-3000</v>
      </c>
    </row>
    <row r="104" spans="1:6" x14ac:dyDescent="0.3">
      <c r="A104" s="27"/>
      <c r="B104" s="27"/>
      <c r="C104" s="5"/>
      <c r="D104" s="21"/>
      <c r="E104" s="5"/>
      <c r="F104" s="5"/>
    </row>
    <row r="105" spans="1:6" s="12" customFormat="1" ht="18" x14ac:dyDescent="0.35">
      <c r="A105" s="29" t="s">
        <v>63</v>
      </c>
      <c r="B105" s="29"/>
      <c r="C105" s="11">
        <f t="shared" ref="C105" si="32">SUM(C106:C109)</f>
        <v>0</v>
      </c>
      <c r="D105" s="20"/>
      <c r="E105" s="11">
        <f t="shared" ref="E105:F105" si="33">SUM(E106:E109)</f>
        <v>100000</v>
      </c>
      <c r="F105" s="11">
        <f t="shared" si="33"/>
        <v>0</v>
      </c>
    </row>
    <row r="106" spans="1:6" x14ac:dyDescent="0.3">
      <c r="A106" s="31" t="s">
        <v>67</v>
      </c>
      <c r="B106" s="28">
        <v>9001</v>
      </c>
      <c r="C106" s="5"/>
      <c r="D106" s="21"/>
      <c r="E106" s="5"/>
      <c r="F106" s="5"/>
    </row>
    <row r="107" spans="1:6" x14ac:dyDescent="0.3">
      <c r="A107" s="31" t="s">
        <v>68</v>
      </c>
      <c r="B107" s="28">
        <v>9002</v>
      </c>
      <c r="C107" s="5"/>
      <c r="D107" s="21"/>
      <c r="E107" s="5"/>
      <c r="F107" s="5"/>
    </row>
    <row r="108" spans="1:6" x14ac:dyDescent="0.3">
      <c r="A108" s="27" t="s">
        <v>84</v>
      </c>
      <c r="B108" s="28">
        <v>9003</v>
      </c>
      <c r="C108" s="5"/>
      <c r="D108" s="21"/>
      <c r="E108" s="5"/>
      <c r="F108" s="5"/>
    </row>
    <row r="109" spans="1:6" x14ac:dyDescent="0.3">
      <c r="A109" s="27" t="s">
        <v>85</v>
      </c>
      <c r="B109" s="28">
        <v>9004</v>
      </c>
      <c r="C109" s="5"/>
      <c r="D109" s="21"/>
      <c r="E109" s="5">
        <v>100000</v>
      </c>
      <c r="F109" s="5"/>
    </row>
    <row r="110" spans="1:6" x14ac:dyDescent="0.3">
      <c r="A110" s="27"/>
      <c r="B110" s="27"/>
      <c r="C110" s="5"/>
      <c r="D110" s="21"/>
      <c r="E110" s="5"/>
      <c r="F110" s="5"/>
    </row>
    <row r="111" spans="1:6" s="13" customFormat="1" ht="18" x14ac:dyDescent="0.35">
      <c r="A111" s="29" t="s">
        <v>92</v>
      </c>
      <c r="B111" s="29"/>
      <c r="C111" s="11">
        <f t="shared" ref="C111" si="34">SUM(C48+C57+C82+C95+C105)</f>
        <v>1438100</v>
      </c>
      <c r="D111" s="20"/>
      <c r="E111" s="11">
        <f>SUM(E48+E57+E82+E95+E105)</f>
        <v>1586470.97</v>
      </c>
      <c r="F111" s="11">
        <f>SUM(F48+F57+F82+F95+F105)</f>
        <v>48370.97</v>
      </c>
    </row>
    <row r="112" spans="1:6" x14ac:dyDescent="0.3">
      <c r="A112" s="35"/>
      <c r="B112" s="35"/>
      <c r="C112" s="5"/>
      <c r="D112" s="21"/>
      <c r="E112" s="5"/>
      <c r="F112" s="5"/>
    </row>
    <row r="113" spans="1:6" s="10" customFormat="1" x14ac:dyDescent="0.3">
      <c r="A113" s="35" t="s">
        <v>16</v>
      </c>
      <c r="B113" s="35"/>
      <c r="C113" s="14">
        <f>+C43-C111</f>
        <v>200475</v>
      </c>
      <c r="D113" s="24"/>
      <c r="E113" s="14">
        <f>+E43-E111</f>
        <v>173209.03000000003</v>
      </c>
      <c r="F113" s="14"/>
    </row>
    <row r="114" spans="1:6" ht="24.6" x14ac:dyDescent="0.4">
      <c r="A114" s="37" t="s">
        <v>103</v>
      </c>
      <c r="B114" s="2"/>
      <c r="C114" s="7"/>
      <c r="D114" s="7"/>
      <c r="E114" s="7"/>
      <c r="F114" s="7"/>
    </row>
    <row r="115" spans="1:6" x14ac:dyDescent="0.3">
      <c r="A115" s="2"/>
      <c r="B115" s="2"/>
      <c r="C115" s="8"/>
      <c r="D115" s="8"/>
      <c r="E115" s="8"/>
      <c r="F115" s="8"/>
    </row>
    <row r="116" spans="1:6" x14ac:dyDescent="0.3">
      <c r="A116" s="2"/>
      <c r="B116" s="2"/>
      <c r="C116" s="8"/>
      <c r="D116" s="8"/>
      <c r="E116" s="8"/>
      <c r="F116" s="8"/>
    </row>
    <row r="117" spans="1:6" x14ac:dyDescent="0.3">
      <c r="A117" s="2"/>
      <c r="B117" s="2"/>
      <c r="C117" s="8"/>
      <c r="D117" s="8"/>
      <c r="E117" s="8"/>
      <c r="F117" s="8"/>
    </row>
  </sheetData>
  <mergeCells count="1">
    <mergeCell ref="A2:B2"/>
  </mergeCells>
  <pageMargins left="0.75" right="0.75" top="0.2" bottom="0.2" header="0.2" footer="0.2"/>
  <pageSetup scale="49" fitToHeight="2" orientation="portrait" copies="8" r:id="rId1"/>
  <rowBreaks count="4" manualBreakCount="4">
    <brk id="42" max="16383" man="1"/>
    <brk id="43" max="16383" man="1"/>
    <brk id="44" max="16383" man="1"/>
    <brk id="65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ProBook_03</dc:creator>
  <cp:lastModifiedBy>Connor Wilson</cp:lastModifiedBy>
  <cp:lastPrinted>2023-12-19T04:41:52Z</cp:lastPrinted>
  <dcterms:created xsi:type="dcterms:W3CDTF">2018-11-13T17:19:45Z</dcterms:created>
  <dcterms:modified xsi:type="dcterms:W3CDTF">2024-02-28T17:58:42Z</dcterms:modified>
</cp:coreProperties>
</file>